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TRANSPARENCIA/2022/titulo V/3er trim 2022/Disciplina Financiera/"/>
    </mc:Choice>
  </mc:AlternateContent>
  <xr:revisionPtr revIDLastSave="0" documentId="8_{B27EA40A-3B24-4D03-B8C9-2217787DD8EF}" xr6:coauthVersionLast="47" xr6:coauthVersionMax="47" xr10:uidLastSave="{00000000-0000-0000-0000-000000000000}"/>
  <bookViews>
    <workbookView xWindow="-108" yWindow="-108" windowWidth="23256" windowHeight="12456" xr2:uid="{E6C6B540-5185-4C47-BCE5-FDA1A19C5F7F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_xlnm.Print_Titles" localSheetId="0">Hoja1!$1:$7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E65" i="1"/>
  <c r="D65" i="1"/>
  <c r="G63" i="1"/>
  <c r="G62" i="1"/>
  <c r="G61" i="1"/>
  <c r="G60" i="1"/>
  <c r="G59" i="1"/>
  <c r="F59" i="1"/>
  <c r="E59" i="1"/>
  <c r="D59" i="1"/>
  <c r="C59" i="1"/>
  <c r="B59" i="1"/>
  <c r="G58" i="1"/>
  <c r="G57" i="1"/>
  <c r="C57" i="1"/>
  <c r="C54" i="1" s="1"/>
  <c r="G56" i="1"/>
  <c r="G54" i="1" s="1"/>
  <c r="G55" i="1"/>
  <c r="F54" i="1"/>
  <c r="E54" i="1"/>
  <c r="D54" i="1"/>
  <c r="B54" i="1"/>
  <c r="G53" i="1"/>
  <c r="G52" i="1"/>
  <c r="G51" i="1"/>
  <c r="G50" i="1"/>
  <c r="G49" i="1"/>
  <c r="C49" i="1"/>
  <c r="G48" i="1"/>
  <c r="C48" i="1"/>
  <c r="C45" i="1" s="1"/>
  <c r="G47" i="1"/>
  <c r="G45" i="1" s="1"/>
  <c r="G46" i="1"/>
  <c r="F45" i="1"/>
  <c r="F65" i="1" s="1"/>
  <c r="E45" i="1"/>
  <c r="D45" i="1"/>
  <c r="B45" i="1"/>
  <c r="B65" i="1" s="1"/>
  <c r="G39" i="1"/>
  <c r="G38" i="1"/>
  <c r="G37" i="1" s="1"/>
  <c r="F37" i="1"/>
  <c r="F41" i="1" s="1"/>
  <c r="E37" i="1"/>
  <c r="D37" i="1"/>
  <c r="C37" i="1"/>
  <c r="B37" i="1"/>
  <c r="G36" i="1"/>
  <c r="G35" i="1" s="1"/>
  <c r="F35" i="1"/>
  <c r="E35" i="1"/>
  <c r="D35" i="1"/>
  <c r="C35" i="1"/>
  <c r="B35" i="1"/>
  <c r="G34" i="1"/>
  <c r="G33" i="1"/>
  <c r="G28" i="1" s="1"/>
  <c r="G32" i="1"/>
  <c r="G31" i="1"/>
  <c r="G30" i="1"/>
  <c r="G29" i="1"/>
  <c r="F28" i="1"/>
  <c r="E28" i="1"/>
  <c r="D28" i="1"/>
  <c r="D41" i="1" s="1"/>
  <c r="D70" i="1" s="1"/>
  <c r="C28" i="1"/>
  <c r="C41" i="1" s="1"/>
  <c r="B28" i="1"/>
  <c r="G27" i="1"/>
  <c r="G26" i="1"/>
  <c r="G25" i="1"/>
  <c r="G24" i="1"/>
  <c r="G23" i="1"/>
  <c r="G22" i="1"/>
  <c r="G21" i="1"/>
  <c r="G20" i="1"/>
  <c r="G19" i="1"/>
  <c r="G18" i="1"/>
  <c r="G17" i="1"/>
  <c r="G16" i="1" s="1"/>
  <c r="F16" i="1"/>
  <c r="E16" i="1"/>
  <c r="E41" i="1" s="1"/>
  <c r="E70" i="1" s="1"/>
  <c r="D16" i="1"/>
  <c r="C16" i="1"/>
  <c r="B16" i="1"/>
  <c r="B41" i="1" s="1"/>
  <c r="B70" i="1" s="1"/>
  <c r="G15" i="1"/>
  <c r="G14" i="1"/>
  <c r="G13" i="1"/>
  <c r="G12" i="1"/>
  <c r="G11" i="1"/>
  <c r="G10" i="1"/>
  <c r="G9" i="1"/>
  <c r="G41" i="1" s="1"/>
  <c r="A4" i="1"/>
  <c r="A2" i="1"/>
  <c r="G42" i="1" l="1"/>
  <c r="F70" i="1"/>
  <c r="G65" i="1"/>
  <c r="G70" i="1" s="1"/>
  <c r="C65" i="1"/>
  <c r="C70" i="1" s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<sst xmlns="http://schemas.openxmlformats.org/spreadsheetml/2006/main" count="73" uniqueCount="73">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</sst>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0" fillId="0" borderId="12" xfId="0" applyBorder="1"/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 applyProtection="1">
      <alignment vertical="center"/>
      <protection locked="0"/>
    </xf>
    <xf numFmtId="0" fontId="4" fillId="0" borderId="0" xfId="0" applyFont="1"/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4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e78937ce7c5c05b/YURIRIA%2021%20-%2024/CUENTAS%20PUBLICAS/2022/3er%20trim%202022/0361_IDF_MYUR_000_2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30 de septiembre de 2022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7A3E4-9107-41D3-8C5B-2F42358CEBC4}">
  <dimension ref="A1:H76"/>
  <sheetViews>
    <sheetView tabSelected="1" view="pageBreakPreview" zoomScale="60" zoomScaleNormal="100" workbookViewId="0">
      <selection sqref="A1:XFD1048576"/>
    </sheetView>
  </sheetViews>
  <sheetFormatPr baseColWidth="10" defaultColWidth="0" defaultRowHeight="0" zeroHeight="1" x14ac:dyDescent="0.3"/>
  <cols>
    <col min="1" max="1" width="92.88671875" customWidth="1"/>
    <col min="2" max="7" width="20.6640625" customWidth="1"/>
    <col min="9" max="16384" width="10.6640625" hidden="1"/>
  </cols>
  <sheetData>
    <row r="1" spans="1:8" s="2" customFormat="1" ht="37.5" customHeight="1" x14ac:dyDescent="0.3">
      <c r="A1" s="1" t="s">
        <v>0</v>
      </c>
      <c r="B1" s="1"/>
      <c r="C1" s="1"/>
      <c r="D1" s="1"/>
      <c r="E1" s="1"/>
      <c r="F1" s="1"/>
      <c r="G1" s="1"/>
    </row>
    <row r="2" spans="1:8" ht="14.4" x14ac:dyDescent="0.3">
      <c r="A2" s="3" t="str">
        <f>ENTE_PUBLICO_A</f>
        <v>MUNICIPIO DE YURIRIA, Gobierno del Estado de Guanajuato (a)</v>
      </c>
      <c r="B2" s="4"/>
      <c r="C2" s="4"/>
      <c r="D2" s="4"/>
      <c r="E2" s="4"/>
      <c r="F2" s="4"/>
      <c r="G2" s="5"/>
    </row>
    <row r="3" spans="1:8" ht="14.4" x14ac:dyDescent="0.3">
      <c r="A3" s="6" t="s">
        <v>1</v>
      </c>
      <c r="B3" s="7"/>
      <c r="C3" s="7"/>
      <c r="D3" s="7"/>
      <c r="E3" s="7"/>
      <c r="F3" s="7"/>
      <c r="G3" s="8"/>
    </row>
    <row r="4" spans="1:8" ht="14.4" x14ac:dyDescent="0.3">
      <c r="A4" s="6" t="str">
        <f>TRIMESTRE</f>
        <v>Del 1 de enero al 30 de septiembre de 2022 (b)</v>
      </c>
      <c r="B4" s="7"/>
      <c r="C4" s="7"/>
      <c r="D4" s="7"/>
      <c r="E4" s="7"/>
      <c r="F4" s="7"/>
      <c r="G4" s="8"/>
    </row>
    <row r="5" spans="1:8" ht="14.4" x14ac:dyDescent="0.3">
      <c r="A5" s="9" t="s">
        <v>2</v>
      </c>
      <c r="B5" s="10"/>
      <c r="C5" s="10"/>
      <c r="D5" s="10"/>
      <c r="E5" s="10"/>
      <c r="F5" s="10"/>
      <c r="G5" s="11"/>
    </row>
    <row r="6" spans="1:8" ht="14.4" x14ac:dyDescent="0.3">
      <c r="A6" s="12" t="s">
        <v>3</v>
      </c>
      <c r="B6" s="13" t="s">
        <v>4</v>
      </c>
      <c r="C6" s="13"/>
      <c r="D6" s="13"/>
      <c r="E6" s="13"/>
      <c r="F6" s="13"/>
      <c r="G6" s="13" t="s">
        <v>5</v>
      </c>
    </row>
    <row r="7" spans="1:8" ht="28.8" x14ac:dyDescent="0.3">
      <c r="A7" s="14"/>
      <c r="B7" s="15" t="s">
        <v>6</v>
      </c>
      <c r="C7" s="16" t="s">
        <v>7</v>
      </c>
      <c r="D7" s="15" t="s">
        <v>8</v>
      </c>
      <c r="E7" s="15" t="s">
        <v>9</v>
      </c>
      <c r="F7" s="15" t="s">
        <v>10</v>
      </c>
      <c r="G7" s="13"/>
    </row>
    <row r="8" spans="1:8" ht="14.4" x14ac:dyDescent="0.3">
      <c r="A8" s="17" t="s">
        <v>11</v>
      </c>
      <c r="B8" s="18"/>
      <c r="C8" s="18"/>
      <c r="D8" s="18"/>
      <c r="E8" s="18"/>
      <c r="F8" s="18"/>
      <c r="G8" s="18"/>
    </row>
    <row r="9" spans="1:8" ht="14.4" x14ac:dyDescent="0.3">
      <c r="A9" s="19" t="s">
        <v>12</v>
      </c>
      <c r="B9" s="20">
        <v>13797875.4</v>
      </c>
      <c r="C9" s="20">
        <v>1418049.629999999</v>
      </c>
      <c r="D9" s="20">
        <v>15215925.029999999</v>
      </c>
      <c r="E9" s="20">
        <v>13922947.84</v>
      </c>
      <c r="F9" s="20">
        <v>13922947.84</v>
      </c>
      <c r="G9" s="20">
        <f>F9-B9</f>
        <v>125072.43999999948</v>
      </c>
      <c r="H9" s="21"/>
    </row>
    <row r="10" spans="1:8" ht="14.4" x14ac:dyDescent="0.3">
      <c r="A10" s="19" t="s">
        <v>13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f t="shared" ref="G10:G15" si="0">F10-B10</f>
        <v>0</v>
      </c>
    </row>
    <row r="11" spans="1:8" ht="14.4" x14ac:dyDescent="0.3">
      <c r="A11" s="19" t="s">
        <v>14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f t="shared" si="0"/>
        <v>0</v>
      </c>
    </row>
    <row r="12" spans="1:8" ht="14.4" x14ac:dyDescent="0.3">
      <c r="A12" s="19" t="s">
        <v>15</v>
      </c>
      <c r="B12" s="20">
        <v>24376399.84</v>
      </c>
      <c r="C12" s="20">
        <v>2638674.1499999985</v>
      </c>
      <c r="D12" s="20">
        <v>27015073.989999998</v>
      </c>
      <c r="E12" s="20">
        <v>20948597.890000001</v>
      </c>
      <c r="F12" s="20">
        <v>17624607.460000001</v>
      </c>
      <c r="G12" s="20">
        <f t="shared" si="0"/>
        <v>-6751792.379999999</v>
      </c>
    </row>
    <row r="13" spans="1:8" ht="14.4" x14ac:dyDescent="0.3">
      <c r="A13" s="19" t="s">
        <v>16</v>
      </c>
      <c r="B13" s="20">
        <v>1541424.51</v>
      </c>
      <c r="C13" s="20">
        <v>2449000.0099999998</v>
      </c>
      <c r="D13" s="20">
        <v>3990424.52</v>
      </c>
      <c r="E13" s="20">
        <v>3055424.77</v>
      </c>
      <c r="F13" s="20">
        <v>3055424.77</v>
      </c>
      <c r="G13" s="20">
        <f t="shared" si="0"/>
        <v>1514000.26</v>
      </c>
    </row>
    <row r="14" spans="1:8" ht="14.4" x14ac:dyDescent="0.3">
      <c r="A14" s="19" t="s">
        <v>17</v>
      </c>
      <c r="B14" s="20">
        <v>1413042.33</v>
      </c>
      <c r="C14" s="20">
        <v>100325.36999999988</v>
      </c>
      <c r="D14" s="20">
        <v>1513367.7</v>
      </c>
      <c r="E14" s="20">
        <v>912445.12</v>
      </c>
      <c r="F14" s="20">
        <v>912445.12</v>
      </c>
      <c r="G14" s="20">
        <f t="shared" si="0"/>
        <v>-500597.21000000008</v>
      </c>
    </row>
    <row r="15" spans="1:8" ht="14.4" x14ac:dyDescent="0.3">
      <c r="A15" s="19" t="s">
        <v>18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f t="shared" si="0"/>
        <v>0</v>
      </c>
    </row>
    <row r="16" spans="1:8" ht="14.4" x14ac:dyDescent="0.3">
      <c r="A16" s="22" t="s">
        <v>19</v>
      </c>
      <c r="B16" s="20">
        <f>SUM(B17:B27)</f>
        <v>98896655.229999989</v>
      </c>
      <c r="C16" s="20">
        <f t="shared" ref="C16:F16" si="1">SUM(C17:C27)</f>
        <v>15352238.590000005</v>
      </c>
      <c r="D16" s="20">
        <f t="shared" si="1"/>
        <v>114248893.81999999</v>
      </c>
      <c r="E16" s="20">
        <f t="shared" si="1"/>
        <v>89265914.320000023</v>
      </c>
      <c r="F16" s="20">
        <f t="shared" si="1"/>
        <v>89265914.320000023</v>
      </c>
      <c r="G16" s="20">
        <f>SUM(G17:G27)</f>
        <v>-9630740.9099999983</v>
      </c>
    </row>
    <row r="17" spans="1:7" ht="14.4" x14ac:dyDescent="0.3">
      <c r="A17" s="23" t="s">
        <v>20</v>
      </c>
      <c r="B17" s="20">
        <v>58869972.229999997</v>
      </c>
      <c r="C17" s="20">
        <v>7989708.4700000063</v>
      </c>
      <c r="D17" s="20">
        <v>66859680.700000003</v>
      </c>
      <c r="E17" s="20">
        <v>52349805.140000001</v>
      </c>
      <c r="F17" s="20">
        <v>52349805.140000001</v>
      </c>
      <c r="G17" s="20">
        <f>F17-B17</f>
        <v>-6520167.0899999961</v>
      </c>
    </row>
    <row r="18" spans="1:7" ht="14.4" x14ac:dyDescent="0.3">
      <c r="A18" s="23" t="s">
        <v>21</v>
      </c>
      <c r="B18" s="20">
        <v>28973064.710000001</v>
      </c>
      <c r="C18" s="20">
        <v>3607239.25</v>
      </c>
      <c r="D18" s="20">
        <v>32580303.960000001</v>
      </c>
      <c r="E18" s="20">
        <v>25956655.289999999</v>
      </c>
      <c r="F18" s="20">
        <v>25956655.289999999</v>
      </c>
      <c r="G18" s="20">
        <f t="shared" ref="G18:G27" si="2">F18-B18</f>
        <v>-3016409.4200000018</v>
      </c>
    </row>
    <row r="19" spans="1:7" ht="14.4" x14ac:dyDescent="0.3">
      <c r="A19" s="23" t="s">
        <v>22</v>
      </c>
      <c r="B19" s="20">
        <v>3589465.47</v>
      </c>
      <c r="C19" s="20">
        <v>1807095.98</v>
      </c>
      <c r="D19" s="20">
        <v>5396561.4500000002</v>
      </c>
      <c r="E19" s="20">
        <v>4467062.09</v>
      </c>
      <c r="F19" s="20">
        <v>4467062.09</v>
      </c>
      <c r="G19" s="20">
        <f t="shared" si="2"/>
        <v>877596.61999999965</v>
      </c>
    </row>
    <row r="20" spans="1:7" ht="14.4" x14ac:dyDescent="0.3">
      <c r="A20" s="23" t="s">
        <v>23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f t="shared" si="2"/>
        <v>0</v>
      </c>
    </row>
    <row r="21" spans="1:7" ht="14.4" x14ac:dyDescent="0.3">
      <c r="A21" s="23" t="s">
        <v>24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f t="shared" si="2"/>
        <v>0</v>
      </c>
    </row>
    <row r="22" spans="1:7" ht="14.4" x14ac:dyDescent="0.3">
      <c r="A22" s="23" t="s">
        <v>25</v>
      </c>
      <c r="B22" s="20">
        <v>2416439.2400000002</v>
      </c>
      <c r="C22" s="20">
        <v>363554.46999999974</v>
      </c>
      <c r="D22" s="20">
        <v>2779993.71</v>
      </c>
      <c r="E22" s="20">
        <v>2106430.87</v>
      </c>
      <c r="F22" s="20">
        <v>2106430.87</v>
      </c>
      <c r="G22" s="20">
        <f t="shared" si="2"/>
        <v>-310008.37000000011</v>
      </c>
    </row>
    <row r="23" spans="1:7" ht="14.4" x14ac:dyDescent="0.3">
      <c r="A23" s="23" t="s">
        <v>26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f t="shared" si="2"/>
        <v>0</v>
      </c>
    </row>
    <row r="24" spans="1:7" ht="14.4" x14ac:dyDescent="0.3">
      <c r="A24" s="23" t="s">
        <v>27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f t="shared" si="2"/>
        <v>0</v>
      </c>
    </row>
    <row r="25" spans="1:7" ht="14.4" x14ac:dyDescent="0.3">
      <c r="A25" s="23" t="s">
        <v>28</v>
      </c>
      <c r="B25" s="20">
        <v>1436958.76</v>
      </c>
      <c r="C25" s="20">
        <v>36936.239999999991</v>
      </c>
      <c r="D25" s="20">
        <v>1473895</v>
      </c>
      <c r="E25" s="20">
        <v>1062708.93</v>
      </c>
      <c r="F25" s="20">
        <v>1062708.93</v>
      </c>
      <c r="G25" s="20">
        <f t="shared" si="2"/>
        <v>-374249.83000000007</v>
      </c>
    </row>
    <row r="26" spans="1:7" ht="14.4" x14ac:dyDescent="0.3">
      <c r="A26" s="23" t="s">
        <v>29</v>
      </c>
      <c r="B26" s="20">
        <v>3610754.82</v>
      </c>
      <c r="C26" s="20">
        <v>1547704.1800000002</v>
      </c>
      <c r="D26" s="20">
        <v>5158459</v>
      </c>
      <c r="E26" s="20">
        <v>3323252</v>
      </c>
      <c r="F26" s="20">
        <v>3323252</v>
      </c>
      <c r="G26" s="20">
        <f t="shared" si="2"/>
        <v>-287502.81999999983</v>
      </c>
    </row>
    <row r="27" spans="1:7" ht="14.4" x14ac:dyDescent="0.3">
      <c r="A27" s="23" t="s">
        <v>30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f t="shared" si="2"/>
        <v>0</v>
      </c>
    </row>
    <row r="28" spans="1:7" ht="14.4" x14ac:dyDescent="0.3">
      <c r="A28" s="19" t="s">
        <v>31</v>
      </c>
      <c r="B28" s="20">
        <f>SUM(B29:B33)</f>
        <v>1832929.98</v>
      </c>
      <c r="C28" s="20">
        <f t="shared" ref="C28:G28" si="3">SUM(C29:C33)</f>
        <v>369443.75000000012</v>
      </c>
      <c r="D28" s="20">
        <f t="shared" si="3"/>
        <v>2202373.7300000004</v>
      </c>
      <c r="E28" s="20">
        <f t="shared" si="3"/>
        <v>1604854.6600000001</v>
      </c>
      <c r="F28" s="20">
        <f t="shared" si="3"/>
        <v>1604854.6600000001</v>
      </c>
      <c r="G28" s="20">
        <f t="shared" si="3"/>
        <v>-228075.31999999995</v>
      </c>
    </row>
    <row r="29" spans="1:7" ht="14.4" x14ac:dyDescent="0.3">
      <c r="A29" s="23" t="s">
        <v>32</v>
      </c>
      <c r="B29" s="20">
        <v>10221.99</v>
      </c>
      <c r="C29" s="20">
        <v>2694.8000000000011</v>
      </c>
      <c r="D29" s="20">
        <v>12916.79</v>
      </c>
      <c r="E29" s="20">
        <v>3288.99</v>
      </c>
      <c r="F29" s="20">
        <v>3288.99</v>
      </c>
      <c r="G29" s="20">
        <f>F29-B29</f>
        <v>-6933</v>
      </c>
    </row>
    <row r="30" spans="1:7" ht="14.4" x14ac:dyDescent="0.3">
      <c r="A30" s="23" t="s">
        <v>33</v>
      </c>
      <c r="B30" s="20">
        <v>155715.48000000001</v>
      </c>
      <c r="C30" s="20">
        <v>3580.5199999999895</v>
      </c>
      <c r="D30" s="20">
        <v>159296</v>
      </c>
      <c r="E30" s="20">
        <v>119006.46</v>
      </c>
      <c r="F30" s="20">
        <v>119006.46</v>
      </c>
      <c r="G30" s="20">
        <f>F30-B30</f>
        <v>-36709.020000000004</v>
      </c>
    </row>
    <row r="31" spans="1:7" ht="14.4" x14ac:dyDescent="0.3">
      <c r="A31" s="23" t="s">
        <v>34</v>
      </c>
      <c r="B31" s="20">
        <v>960122.38</v>
      </c>
      <c r="C31" s="20">
        <v>161598.94000000006</v>
      </c>
      <c r="D31" s="20">
        <v>1121721.32</v>
      </c>
      <c r="E31" s="20">
        <v>819015.18</v>
      </c>
      <c r="F31" s="20">
        <v>819015.18</v>
      </c>
      <c r="G31" s="20">
        <f t="shared" ref="G31:G34" si="4">F31-B31</f>
        <v>-141107.19999999995</v>
      </c>
    </row>
    <row r="32" spans="1:7" ht="14.4" x14ac:dyDescent="0.3">
      <c r="A32" s="23" t="s">
        <v>35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f t="shared" si="4"/>
        <v>0</v>
      </c>
    </row>
    <row r="33" spans="1:8" ht="14.4" x14ac:dyDescent="0.3">
      <c r="A33" s="23" t="s">
        <v>36</v>
      </c>
      <c r="B33" s="20">
        <v>706870.13</v>
      </c>
      <c r="C33" s="20">
        <v>201569.49000000005</v>
      </c>
      <c r="D33" s="20">
        <v>908439.62000000011</v>
      </c>
      <c r="E33" s="20">
        <v>663544.03</v>
      </c>
      <c r="F33" s="20">
        <v>663544.03</v>
      </c>
      <c r="G33" s="20">
        <f t="shared" si="4"/>
        <v>-43326.099999999977</v>
      </c>
    </row>
    <row r="34" spans="1:8" ht="14.4" x14ac:dyDescent="0.3">
      <c r="A34" s="19" t="s">
        <v>37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f t="shared" si="4"/>
        <v>0</v>
      </c>
    </row>
    <row r="35" spans="1:8" ht="14.4" x14ac:dyDescent="0.3">
      <c r="A35" s="19" t="s">
        <v>38</v>
      </c>
      <c r="B35" s="20">
        <f>B36</f>
        <v>0</v>
      </c>
      <c r="C35" s="20">
        <f t="shared" ref="C35:F35" si="5">C36</f>
        <v>753240</v>
      </c>
      <c r="D35" s="20">
        <f t="shared" si="5"/>
        <v>753240</v>
      </c>
      <c r="E35" s="20">
        <f t="shared" si="5"/>
        <v>470235.31</v>
      </c>
      <c r="F35" s="20">
        <f t="shared" si="5"/>
        <v>470235.31</v>
      </c>
      <c r="G35" s="20">
        <f>G36</f>
        <v>470235.31</v>
      </c>
    </row>
    <row r="36" spans="1:8" ht="14.4" x14ac:dyDescent="0.3">
      <c r="A36" s="23" t="s">
        <v>39</v>
      </c>
      <c r="B36" s="20">
        <v>0</v>
      </c>
      <c r="C36" s="20">
        <v>753240</v>
      </c>
      <c r="D36" s="20">
        <v>753240</v>
      </c>
      <c r="E36" s="20">
        <v>470235.31</v>
      </c>
      <c r="F36" s="20">
        <v>470235.31</v>
      </c>
      <c r="G36" s="20">
        <f>F36-B36</f>
        <v>470235.31</v>
      </c>
    </row>
    <row r="37" spans="1:8" ht="14.4" x14ac:dyDescent="0.3">
      <c r="A37" s="19" t="s">
        <v>40</v>
      </c>
      <c r="B37" s="20">
        <f>B38+B39</f>
        <v>0</v>
      </c>
      <c r="C37" s="20">
        <f t="shared" ref="C37:G37" si="6">C38+C39</f>
        <v>0</v>
      </c>
      <c r="D37" s="20">
        <f t="shared" si="6"/>
        <v>0</v>
      </c>
      <c r="E37" s="20">
        <f t="shared" si="6"/>
        <v>0</v>
      </c>
      <c r="F37" s="20">
        <f t="shared" si="6"/>
        <v>0</v>
      </c>
      <c r="G37" s="20">
        <f t="shared" si="6"/>
        <v>0</v>
      </c>
    </row>
    <row r="38" spans="1:8" ht="14.4" x14ac:dyDescent="0.3">
      <c r="A38" s="23" t="s">
        <v>41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f>F38-B38</f>
        <v>0</v>
      </c>
    </row>
    <row r="39" spans="1:8" ht="14.4" x14ac:dyDescent="0.3">
      <c r="A39" s="23" t="s">
        <v>42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f>F39-B39</f>
        <v>0</v>
      </c>
    </row>
    <row r="40" spans="1:8" ht="14.4" x14ac:dyDescent="0.3">
      <c r="A40" s="24"/>
      <c r="B40" s="20"/>
      <c r="C40" s="20"/>
      <c r="D40" s="20"/>
      <c r="E40" s="20"/>
      <c r="F40" s="20"/>
      <c r="G40" s="20"/>
    </row>
    <row r="41" spans="1:8" ht="14.4" x14ac:dyDescent="0.3">
      <c r="A41" s="25" t="s">
        <v>43</v>
      </c>
      <c r="B41" s="26">
        <f>SUM(B9,B10,B11,B12,B13,B14,B15,B16,B28,B34,B35,B37)</f>
        <v>141858327.28999999</v>
      </c>
      <c r="C41" s="26">
        <f t="shared" ref="C41:E41" si="7">SUM(C9,C10,C11,C12,C13,C14,C15,C16,C28,C34,C35,C37)</f>
        <v>23080971.500000004</v>
      </c>
      <c r="D41" s="26">
        <f t="shared" si="7"/>
        <v>164939298.78999999</v>
      </c>
      <c r="E41" s="26">
        <f t="shared" si="7"/>
        <v>130180419.91000003</v>
      </c>
      <c r="F41" s="26">
        <f>SUM(F9,F10,F11,F12,F13,F14,F15,F16,F28,F34,F35,F37)</f>
        <v>126856429.48000002</v>
      </c>
      <c r="G41" s="26">
        <f>SUM(G9,G10,G11,G12,G13,G14,G15,G16,G28,G34,G35,G37)</f>
        <v>-15001897.809999997</v>
      </c>
    </row>
    <row r="42" spans="1:8" ht="14.4" x14ac:dyDescent="0.3">
      <c r="A42" s="25" t="s">
        <v>44</v>
      </c>
      <c r="B42" s="27"/>
      <c r="C42" s="27"/>
      <c r="D42" s="27"/>
      <c r="E42" s="27"/>
      <c r="F42" s="27"/>
      <c r="G42" s="26">
        <f>IF(G41&gt;0,G41,0)</f>
        <v>0</v>
      </c>
      <c r="H42" s="21"/>
    </row>
    <row r="43" spans="1:8" ht="14.4" x14ac:dyDescent="0.3">
      <c r="A43" s="24"/>
      <c r="B43" s="24"/>
      <c r="C43" s="24"/>
      <c r="D43" s="24"/>
      <c r="E43" s="24"/>
      <c r="F43" s="24"/>
      <c r="G43" s="24"/>
    </row>
    <row r="44" spans="1:8" ht="14.4" x14ac:dyDescent="0.3">
      <c r="A44" s="25" t="s">
        <v>45</v>
      </c>
      <c r="B44" s="24"/>
      <c r="C44" s="24"/>
      <c r="D44" s="24"/>
      <c r="E44" s="24"/>
      <c r="F44" s="24"/>
      <c r="G44" s="24"/>
    </row>
    <row r="45" spans="1:8" ht="14.4" x14ac:dyDescent="0.3">
      <c r="A45" s="19" t="s">
        <v>46</v>
      </c>
      <c r="B45" s="20">
        <f>SUM(B46:B53)</f>
        <v>101107616.31</v>
      </c>
      <c r="C45" s="20">
        <f t="shared" ref="C45:G45" si="8">SUM(C46:C53)</f>
        <v>-85312.190000005066</v>
      </c>
      <c r="D45" s="20">
        <f t="shared" si="8"/>
        <v>101022304.12</v>
      </c>
      <c r="E45" s="20">
        <f t="shared" si="8"/>
        <v>83335070.609999999</v>
      </c>
      <c r="F45" s="20">
        <f t="shared" si="8"/>
        <v>83335070.609999999</v>
      </c>
      <c r="G45" s="20">
        <f t="shared" si="8"/>
        <v>-17772545.700000003</v>
      </c>
    </row>
    <row r="46" spans="1:8" ht="14.4" x14ac:dyDescent="0.3">
      <c r="A46" s="28" t="s">
        <v>47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f>F46-B46</f>
        <v>0</v>
      </c>
    </row>
    <row r="47" spans="1:8" ht="14.4" x14ac:dyDescent="0.3">
      <c r="A47" s="28" t="s">
        <v>48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f t="shared" ref="G47:G53" si="9">F47-B47</f>
        <v>0</v>
      </c>
    </row>
    <row r="48" spans="1:8" ht="14.4" x14ac:dyDescent="0.3">
      <c r="A48" s="28" t="s">
        <v>49</v>
      </c>
      <c r="B48" s="29">
        <v>50334969.82</v>
      </c>
      <c r="C48" s="29">
        <f>D48-B48</f>
        <v>-612921.70000000298</v>
      </c>
      <c r="D48" s="29">
        <v>49722048.119999997</v>
      </c>
      <c r="E48" s="29">
        <v>44859577.200000003</v>
      </c>
      <c r="F48" s="29">
        <v>44859577.200000003</v>
      </c>
      <c r="G48" s="20">
        <f t="shared" si="9"/>
        <v>-5475392.6199999973</v>
      </c>
    </row>
    <row r="49" spans="1:7" ht="28.8" x14ac:dyDescent="0.3">
      <c r="A49" s="28" t="s">
        <v>50</v>
      </c>
      <c r="B49" s="29">
        <v>50772646.490000002</v>
      </c>
      <c r="C49" s="29">
        <f>D49-B49</f>
        <v>527609.50999999791</v>
      </c>
      <c r="D49" s="29">
        <v>51300256</v>
      </c>
      <c r="E49" s="29">
        <v>38475493.409999996</v>
      </c>
      <c r="F49" s="29">
        <v>38475493.409999996</v>
      </c>
      <c r="G49" s="20">
        <f t="shared" si="9"/>
        <v>-12297153.080000006</v>
      </c>
    </row>
    <row r="50" spans="1:7" ht="14.4" x14ac:dyDescent="0.3">
      <c r="A50" s="28" t="s">
        <v>51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f t="shared" si="9"/>
        <v>0</v>
      </c>
    </row>
    <row r="51" spans="1:7" ht="14.4" x14ac:dyDescent="0.3">
      <c r="A51" s="28" t="s">
        <v>52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f t="shared" si="9"/>
        <v>0</v>
      </c>
    </row>
    <row r="52" spans="1:7" ht="14.4" x14ac:dyDescent="0.3">
      <c r="A52" s="30" t="s">
        <v>53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f t="shared" si="9"/>
        <v>0</v>
      </c>
    </row>
    <row r="53" spans="1:7" ht="14.4" x14ac:dyDescent="0.3">
      <c r="A53" s="23" t="s">
        <v>54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f t="shared" si="9"/>
        <v>0</v>
      </c>
    </row>
    <row r="54" spans="1:7" ht="14.4" x14ac:dyDescent="0.3">
      <c r="A54" s="19" t="s">
        <v>55</v>
      </c>
      <c r="B54" s="20">
        <f>SUM(B55:B58)</f>
        <v>23609274.559999999</v>
      </c>
      <c r="C54" s="20">
        <f t="shared" ref="C54:G54" si="10">SUM(C55:C58)</f>
        <v>16027265.129999999</v>
      </c>
      <c r="D54" s="20">
        <f t="shared" si="10"/>
        <v>39636539.689999998</v>
      </c>
      <c r="E54" s="20">
        <f t="shared" si="10"/>
        <v>12258436.369999999</v>
      </c>
      <c r="F54" s="20">
        <f t="shared" si="10"/>
        <v>12258436.369999999</v>
      </c>
      <c r="G54" s="20">
        <f t="shared" si="10"/>
        <v>-11350838.189999999</v>
      </c>
    </row>
    <row r="55" spans="1:7" ht="14.4" x14ac:dyDescent="0.3">
      <c r="A55" s="30" t="s">
        <v>56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f>F55-B55</f>
        <v>0</v>
      </c>
    </row>
    <row r="56" spans="1:7" ht="14.4" x14ac:dyDescent="0.3">
      <c r="A56" s="28" t="s">
        <v>57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f t="shared" ref="G56:G58" si="11">F56-B56</f>
        <v>0</v>
      </c>
    </row>
    <row r="57" spans="1:7" ht="14.4" x14ac:dyDescent="0.3">
      <c r="A57" s="28" t="s">
        <v>58</v>
      </c>
      <c r="B57" s="29">
        <v>23609274.559999999</v>
      </c>
      <c r="C57" s="29">
        <f>D57-B57</f>
        <v>16027265.129999999</v>
      </c>
      <c r="D57" s="29">
        <v>39636539.689999998</v>
      </c>
      <c r="E57" s="29">
        <v>12258436.369999999</v>
      </c>
      <c r="F57" s="29">
        <v>12258436.369999999</v>
      </c>
      <c r="G57" s="20">
        <f t="shared" si="11"/>
        <v>-11350838.189999999</v>
      </c>
    </row>
    <row r="58" spans="1:7" ht="14.4" x14ac:dyDescent="0.3">
      <c r="A58" s="30" t="s">
        <v>59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f t="shared" si="11"/>
        <v>0</v>
      </c>
    </row>
    <row r="59" spans="1:7" ht="14.4" x14ac:dyDescent="0.3">
      <c r="A59" s="19" t="s">
        <v>60</v>
      </c>
      <c r="B59" s="20">
        <f>SUM(B60:B61)</f>
        <v>0</v>
      </c>
      <c r="C59" s="20">
        <f t="shared" ref="C59:G59" si="12">SUM(C60:C61)</f>
        <v>0</v>
      </c>
      <c r="D59" s="20">
        <f t="shared" si="12"/>
        <v>0</v>
      </c>
      <c r="E59" s="20">
        <f t="shared" si="12"/>
        <v>0</v>
      </c>
      <c r="F59" s="20">
        <f t="shared" si="12"/>
        <v>0</v>
      </c>
      <c r="G59" s="20">
        <f t="shared" si="12"/>
        <v>0</v>
      </c>
    </row>
    <row r="60" spans="1:7" ht="14.4" x14ac:dyDescent="0.3">
      <c r="A60" s="28" t="s">
        <v>61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f>F60-B60</f>
        <v>0</v>
      </c>
    </row>
    <row r="61" spans="1:7" ht="14.4" x14ac:dyDescent="0.3">
      <c r="A61" s="28" t="s">
        <v>62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f>F61-B61</f>
        <v>0</v>
      </c>
    </row>
    <row r="62" spans="1:7" ht="14.4" x14ac:dyDescent="0.3">
      <c r="A62" s="19" t="s">
        <v>63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f>F62-B62</f>
        <v>0</v>
      </c>
    </row>
    <row r="63" spans="1:7" ht="14.4" x14ac:dyDescent="0.3">
      <c r="A63" s="19" t="s">
        <v>64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f>F63-B63</f>
        <v>0</v>
      </c>
    </row>
    <row r="64" spans="1:7" ht="14.4" x14ac:dyDescent="0.3">
      <c r="A64" s="24"/>
      <c r="B64" s="24"/>
      <c r="C64" s="24"/>
      <c r="D64" s="24"/>
      <c r="E64" s="24"/>
      <c r="F64" s="24"/>
      <c r="G64" s="24"/>
    </row>
    <row r="65" spans="1:7" ht="14.4" x14ac:dyDescent="0.3">
      <c r="A65" s="25" t="s">
        <v>65</v>
      </c>
      <c r="B65" s="26">
        <f>B45+B54+B59+B62+B63</f>
        <v>124716890.87</v>
      </c>
      <c r="C65" s="26">
        <f t="shared" ref="C65:G65" si="13">C45+C54+C59+C62+C63</f>
        <v>15941952.939999994</v>
      </c>
      <c r="D65" s="26">
        <f t="shared" si="13"/>
        <v>140658843.81</v>
      </c>
      <c r="E65" s="26">
        <f t="shared" si="13"/>
        <v>95593506.980000004</v>
      </c>
      <c r="F65" s="26">
        <f t="shared" si="13"/>
        <v>95593506.980000004</v>
      </c>
      <c r="G65" s="26">
        <f t="shared" si="13"/>
        <v>-29123383.890000001</v>
      </c>
    </row>
    <row r="66" spans="1:7" ht="14.4" x14ac:dyDescent="0.3">
      <c r="A66" s="24"/>
      <c r="B66" s="24"/>
      <c r="C66" s="24"/>
      <c r="D66" s="24"/>
      <c r="E66" s="24"/>
      <c r="F66" s="24"/>
      <c r="G66" s="24"/>
    </row>
    <row r="67" spans="1:7" ht="14.4" x14ac:dyDescent="0.3">
      <c r="A67" s="25" t="s">
        <v>66</v>
      </c>
      <c r="B67" s="26">
        <f>B68</f>
        <v>8000000</v>
      </c>
      <c r="C67" s="26">
        <f t="shared" ref="C67:G67" si="14">C68</f>
        <v>0</v>
      </c>
      <c r="D67" s="26">
        <f t="shared" si="14"/>
        <v>8000000</v>
      </c>
      <c r="E67" s="26">
        <f t="shared" si="14"/>
        <v>0</v>
      </c>
      <c r="F67" s="26">
        <f t="shared" si="14"/>
        <v>0</v>
      </c>
      <c r="G67" s="26">
        <f t="shared" si="14"/>
        <v>-8000000</v>
      </c>
    </row>
    <row r="68" spans="1:7" ht="14.4" x14ac:dyDescent="0.3">
      <c r="A68" s="19" t="s">
        <v>67</v>
      </c>
      <c r="B68" s="29">
        <v>8000000</v>
      </c>
      <c r="C68" s="20">
        <v>0</v>
      </c>
      <c r="D68" s="29">
        <v>8000000</v>
      </c>
      <c r="E68" s="20">
        <v>0</v>
      </c>
      <c r="F68" s="20">
        <v>0</v>
      </c>
      <c r="G68" s="20">
        <f>F68-B68</f>
        <v>-8000000</v>
      </c>
    </row>
    <row r="69" spans="1:7" ht="14.4" x14ac:dyDescent="0.3">
      <c r="A69" s="24"/>
      <c r="B69" s="24"/>
      <c r="C69" s="24"/>
      <c r="D69" s="24"/>
      <c r="E69" s="24"/>
      <c r="F69" s="24"/>
      <c r="G69" s="24"/>
    </row>
    <row r="70" spans="1:7" ht="14.4" x14ac:dyDescent="0.3">
      <c r="A70" s="25" t="s">
        <v>68</v>
      </c>
      <c r="B70" s="26">
        <f>B41+B65+B67</f>
        <v>274575218.15999997</v>
      </c>
      <c r="C70" s="26">
        <f t="shared" ref="C70:G70" si="15">C41+C65+C67</f>
        <v>39022924.439999998</v>
      </c>
      <c r="D70" s="26">
        <f t="shared" si="15"/>
        <v>313598142.60000002</v>
      </c>
      <c r="E70" s="26">
        <f t="shared" si="15"/>
        <v>225773926.89000005</v>
      </c>
      <c r="F70" s="26">
        <f t="shared" si="15"/>
        <v>222449936.46000004</v>
      </c>
      <c r="G70" s="26">
        <f t="shared" si="15"/>
        <v>-52125281.699999996</v>
      </c>
    </row>
    <row r="71" spans="1:7" ht="14.4" x14ac:dyDescent="0.3">
      <c r="A71" s="24"/>
      <c r="B71" s="24"/>
      <c r="C71" s="24"/>
      <c r="D71" s="24"/>
      <c r="E71" s="24"/>
      <c r="F71" s="24"/>
      <c r="G71" s="24"/>
    </row>
    <row r="72" spans="1:7" ht="14.4" x14ac:dyDescent="0.3">
      <c r="A72" s="25" t="s">
        <v>69</v>
      </c>
      <c r="B72" s="24"/>
      <c r="C72" s="24"/>
      <c r="D72" s="24"/>
      <c r="E72" s="24"/>
      <c r="F72" s="24"/>
      <c r="G72" s="24"/>
    </row>
    <row r="73" spans="1:7" ht="14.4" x14ac:dyDescent="0.3">
      <c r="A73" s="31" t="s">
        <v>70</v>
      </c>
      <c r="B73" s="29">
        <v>8000000</v>
      </c>
      <c r="C73" s="20">
        <v>0</v>
      </c>
      <c r="D73" s="29">
        <v>8000000</v>
      </c>
      <c r="E73" s="20">
        <v>0</v>
      </c>
      <c r="F73" s="20">
        <v>0</v>
      </c>
      <c r="G73" s="20">
        <f>F73-B73</f>
        <v>-8000000</v>
      </c>
    </row>
    <row r="74" spans="1:7" ht="14.4" x14ac:dyDescent="0.3">
      <c r="A74" s="31" t="s">
        <v>71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f>F74-B74</f>
        <v>0</v>
      </c>
    </row>
    <row r="75" spans="1:7" ht="14.4" x14ac:dyDescent="0.3">
      <c r="A75" s="32" t="s">
        <v>72</v>
      </c>
      <c r="B75" s="26">
        <f>B73+B74</f>
        <v>8000000</v>
      </c>
      <c r="C75" s="26">
        <f t="shared" ref="C75:G75" si="16">C73+C74</f>
        <v>0</v>
      </c>
      <c r="D75" s="26">
        <f t="shared" si="16"/>
        <v>8000000</v>
      </c>
      <c r="E75" s="26">
        <f t="shared" si="16"/>
        <v>0</v>
      </c>
      <c r="F75" s="26">
        <f t="shared" si="16"/>
        <v>0</v>
      </c>
      <c r="G75" s="26">
        <f t="shared" si="16"/>
        <v>-8000000</v>
      </c>
    </row>
    <row r="76" spans="1:7" ht="14.4" x14ac:dyDescent="0.3">
      <c r="A76" s="33"/>
      <c r="B76" s="34"/>
      <c r="C76" s="34"/>
      <c r="D76" s="34"/>
      <c r="E76" s="34"/>
      <c r="F76" s="34"/>
      <c r="G76" s="34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 xr:uid="{113BCB41-AD2D-4672-A4D1-F89832269FD3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2022-11-08T02:42:44Z</dcterms:created>
  <dcterms:modified xsi:type="dcterms:W3CDTF">2022-11-08T02:43:23Z</dcterms:modified>
</cp:coreProperties>
</file>